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pil\TDL\Tally Prime - Addon\285 - Import Purchase Voucher From Excel to Tally\"/>
    </mc:Choice>
  </mc:AlternateContent>
  <bookViews>
    <workbookView xWindow="0" yWindow="0" windowWidth="19430" windowHeight="7760" activeTab="1"/>
  </bookViews>
  <sheets>
    <sheet name="Inv Purchase" sheetId="1" r:id="rId1"/>
    <sheet name="Acc Purchase" sheetId="2" r:id="rId2"/>
  </sheets>
  <definedNames>
    <definedName name="_xlnm._FilterDatabase" localSheetId="0" hidden="1">'Inv Purchase'!#REF!</definedName>
  </definedNames>
  <calcPr calcId="152511"/>
</workbook>
</file>

<file path=xl/calcChain.xml><?xml version="1.0" encoding="utf-8"?>
<calcChain xmlns="http://schemas.openxmlformats.org/spreadsheetml/2006/main">
  <c r="Z5" i="2" l="1"/>
  <c r="J5" i="2"/>
  <c r="H4" i="2"/>
  <c r="G4" i="2"/>
  <c r="Z4" i="2" s="1"/>
  <c r="Z3" i="2"/>
  <c r="J3" i="2"/>
  <c r="H2" i="2"/>
  <c r="Z2" i="2" s="1"/>
  <c r="G2" i="2"/>
  <c r="N13" i="1" l="1"/>
  <c r="W13" i="1" s="1"/>
  <c r="N12" i="1"/>
  <c r="W12" i="1" s="1"/>
  <c r="N11" i="1"/>
  <c r="W11" i="1" s="1"/>
  <c r="N10" i="1"/>
  <c r="W10" i="1" s="1"/>
  <c r="N9" i="1"/>
  <c r="W9" i="1" s="1"/>
  <c r="N8" i="1"/>
  <c r="W8" i="1" s="1"/>
  <c r="N7" i="1"/>
  <c r="W7" i="1" s="1"/>
  <c r="N6" i="1"/>
  <c r="W6" i="1" s="1"/>
  <c r="N5" i="1"/>
  <c r="W5" i="1" s="1"/>
  <c r="N4" i="1"/>
  <c r="N3" i="1"/>
  <c r="R3" i="1" s="1"/>
  <c r="N2" i="1"/>
  <c r="S3" i="1" l="1"/>
  <c r="W3" i="1" s="1"/>
  <c r="R2" i="1"/>
  <c r="S2" i="1" s="1"/>
  <c r="R4" i="1"/>
  <c r="S4" i="1" s="1"/>
  <c r="W4" i="1" l="1"/>
  <c r="W2" i="1"/>
</calcChain>
</file>

<file path=xl/comments1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Sundry Creditors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auoto creation : nos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: NOS</t>
        </r>
      </text>
    </comment>
  </commentList>
</comments>
</file>

<file path=xl/sharedStrings.xml><?xml version="1.0" encoding="utf-8"?>
<sst xmlns="http://schemas.openxmlformats.org/spreadsheetml/2006/main" count="304" uniqueCount="114">
  <si>
    <t>Invoice No</t>
  </si>
  <si>
    <t>HSN Code</t>
  </si>
  <si>
    <t>CGST</t>
  </si>
  <si>
    <t>IGST</t>
  </si>
  <si>
    <t>SGST</t>
  </si>
  <si>
    <t>Invoice date</t>
  </si>
  <si>
    <t>Item</t>
  </si>
  <si>
    <t>Party Name</t>
  </si>
  <si>
    <t>Unit Price</t>
  </si>
  <si>
    <t>CGST Ledger</t>
  </si>
  <si>
    <t>SGST Ledger</t>
  </si>
  <si>
    <t>IGST Ledger</t>
  </si>
  <si>
    <t>State</t>
  </si>
  <si>
    <t>India</t>
  </si>
  <si>
    <t>Voucher Type</t>
  </si>
  <si>
    <t>Transportation Charges</t>
  </si>
  <si>
    <t>Gujarat</t>
  </si>
  <si>
    <t>Allec Enterprise</t>
  </si>
  <si>
    <t>DATE</t>
  </si>
  <si>
    <t>Net Amount</t>
  </si>
  <si>
    <t>Voucher TypeName</t>
  </si>
  <si>
    <t>Regular</t>
  </si>
  <si>
    <t>Item Description</t>
  </si>
  <si>
    <t>Godown</t>
  </si>
  <si>
    <t>Narration</t>
  </si>
  <si>
    <t>CC1</t>
  </si>
  <si>
    <t>Rajkot</t>
  </si>
  <si>
    <t>Jamnagar</t>
  </si>
  <si>
    <t>Nos</t>
  </si>
  <si>
    <t>Voucher Number</t>
  </si>
  <si>
    <t>Voucher Date</t>
  </si>
  <si>
    <t>Batch</t>
  </si>
  <si>
    <t>Qty</t>
  </si>
  <si>
    <t>Discount</t>
  </si>
  <si>
    <t>Sub Total</t>
  </si>
  <si>
    <t>Postage Charges</t>
  </si>
  <si>
    <t>Loading Charges</t>
  </si>
  <si>
    <t>Inpu CGST</t>
  </si>
  <si>
    <t>Input SGST</t>
  </si>
  <si>
    <t xml:space="preserve">Input IGST </t>
  </si>
  <si>
    <t>TDS Ledger</t>
  </si>
  <si>
    <t>TDS Amount</t>
  </si>
  <si>
    <t>Total</t>
  </si>
  <si>
    <t>IGST Rate</t>
  </si>
  <si>
    <t>Purchase Account</t>
  </si>
  <si>
    <t xml:space="preserve">Country </t>
  </si>
  <si>
    <t>Unit</t>
  </si>
  <si>
    <t>Group</t>
  </si>
  <si>
    <t>Category</t>
  </si>
  <si>
    <t>Part No.</t>
  </si>
  <si>
    <t>GSTIN</t>
  </si>
  <si>
    <t>Cost Centre</t>
  </si>
  <si>
    <t>Pur-101</t>
  </si>
  <si>
    <t>INVSDL1309522</t>
  </si>
  <si>
    <t>Maruti Infotech</t>
  </si>
  <si>
    <t>sunglasses</t>
  </si>
  <si>
    <t>Description -1,2</t>
  </si>
  <si>
    <t>Batch-1</t>
  </si>
  <si>
    <t>TDS Input</t>
  </si>
  <si>
    <t>28</t>
  </si>
  <si>
    <t>Purchase 28%</t>
  </si>
  <si>
    <t>Purchase</t>
  </si>
  <si>
    <t>Other Product</t>
  </si>
  <si>
    <t>Other Product Category</t>
  </si>
  <si>
    <t>Part-1</t>
  </si>
  <si>
    <t>Nar-1</t>
  </si>
  <si>
    <t>eyeframe</t>
  </si>
  <si>
    <t>12</t>
  </si>
  <si>
    <t>Purchase 12%</t>
  </si>
  <si>
    <t>Part - 2</t>
  </si>
  <si>
    <t>Batch-2</t>
  </si>
  <si>
    <t>Pur-102</t>
  </si>
  <si>
    <t>INVSDL1441843</t>
  </si>
  <si>
    <t>Tirupati Solutions</t>
  </si>
  <si>
    <t>Inter Purchase 12%</t>
  </si>
  <si>
    <t>Nar-2</t>
  </si>
  <si>
    <t>North</t>
  </si>
  <si>
    <t>Pur-103</t>
  </si>
  <si>
    <t>INVSDL1442496</t>
  </si>
  <si>
    <t>Tricolite Energy</t>
  </si>
  <si>
    <t>Nar-3</t>
  </si>
  <si>
    <t>Pur-104</t>
  </si>
  <si>
    <t>INVSDL1441292</t>
  </si>
  <si>
    <t>A.K. Technology</t>
  </si>
  <si>
    <t>Pur-105</t>
  </si>
  <si>
    <t>INVSDL1441312</t>
  </si>
  <si>
    <t>Pur-106</t>
  </si>
  <si>
    <t>INVSDL1441326</t>
  </si>
  <si>
    <t>Anand Liners</t>
  </si>
  <si>
    <t>Pur-107</t>
  </si>
  <si>
    <t>INVSDL1446721</t>
  </si>
  <si>
    <t>A to Z Enterprise</t>
  </si>
  <si>
    <t>Pur-108</t>
  </si>
  <si>
    <t>INVSDL1446480</t>
  </si>
  <si>
    <t>Sahyog Enterprise</t>
  </si>
  <si>
    <t>GSTIN(Auto Set)</t>
  </si>
  <si>
    <t>SUPPLIERNAME(Auto Creation)</t>
  </si>
  <si>
    <t>GST 0 Rated</t>
  </si>
  <si>
    <t>Purchase 5%</t>
  </si>
  <si>
    <t>Interstate Purchase 5%</t>
  </si>
  <si>
    <t>IGST Purchase 12%</t>
  </si>
  <si>
    <t>Purchase 18%</t>
  </si>
  <si>
    <t>IGST Purchase 18%</t>
  </si>
  <si>
    <t>IGST Purchase 28%</t>
  </si>
  <si>
    <t>Registration Type</t>
  </si>
  <si>
    <t>32AAAAA1234A1ZA</t>
  </si>
  <si>
    <t>Friends Enterprises</t>
  </si>
  <si>
    <t>Purchase AC Only</t>
  </si>
  <si>
    <t>Pnar-1</t>
  </si>
  <si>
    <t>33AAAAA1234A1ZA</t>
  </si>
  <si>
    <t>Pnar-2</t>
  </si>
  <si>
    <t>Pnar-3</t>
  </si>
  <si>
    <t>Pnar-4</t>
  </si>
  <si>
    <t>BILL NO(Invoice 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</si>
</sst>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[$-409]d/mmm/yyyy;@"/>
    <numFmt numFmtId="166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/>
    <xf numFmtId="22" fontId="0" fillId="0" borderId="0" xfId="0" applyNumberFormat="1"/>
    <xf numFmtId="165" fontId="0" fillId="0" borderId="0" xfId="0" applyNumberFormat="1"/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0" fontId="0" fillId="33" borderId="0" xfId="0" applyFill="1" applyAlignment="1">
      <alignment horizontal="center"/>
    </xf>
    <xf numFmtId="0" fontId="0" fillId="34" borderId="0" xfId="0" applyFill="1"/>
    <xf numFmtId="165" fontId="0" fillId="34" borderId="0" xfId="0" applyNumberFormat="1" applyFill="1"/>
    <xf numFmtId="49" fontId="0" fillId="34" borderId="0" xfId="0" applyNumberFormat="1" applyFill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165" fontId="0" fillId="0" borderId="0" xfId="0" applyNumberFormat="1" applyFill="1"/>
    <xf numFmtId="22" fontId="0" fillId="0" borderId="0" xfId="0" applyNumberFormat="1" applyFill="1"/>
    <xf numFmtId="49" fontId="0" fillId="0" borderId="0" xfId="0" applyNumberFormat="1" applyFill="1"/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35" borderId="0" xfId="0" applyNumberFormat="1" applyFill="1"/>
    <xf numFmtId="0" fontId="0" fillId="35" borderId="0" xfId="0" applyFill="1"/>
    <xf numFmtId="166" fontId="0" fillId="35" borderId="0" xfId="0" applyNumberFormat="1" applyFill="1"/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40"/>
  <sheetViews>
    <sheetView workbookViewId="0">
      <selection activeCell="A10" sqref="A10"/>
    </sheetView>
  </sheetViews>
  <sheetFormatPr defaultRowHeight="14.5" x14ac:dyDescent="0.35"/>
  <cols>
    <col min="1" max="1" width="14.453125" bestFit="1" customWidth="1"/>
    <col min="2" max="2" width="13.54296875" style="3" bestFit="1" customWidth="1"/>
    <col min="3" max="3" width="18.1796875" style="1" bestFit="1" customWidth="1"/>
    <col min="4" max="4" width="22" style="1" customWidth="1"/>
    <col min="5" max="5" width="12" bestFit="1" customWidth="1"/>
    <col min="6" max="6" width="11" bestFit="1" customWidth="1"/>
    <col min="7" max="7" width="14" style="1" customWidth="1"/>
    <col min="8" max="8" width="15.81640625" style="1" customWidth="1"/>
    <col min="9" max="9" width="21.81640625" style="1" bestFit="1" customWidth="1"/>
    <col min="10" max="11" width="15.81640625" style="1" customWidth="1"/>
    <col min="12" max="12" width="10.453125" customWidth="1"/>
    <col min="13" max="13" width="12.453125" customWidth="1"/>
    <col min="14" max="14" width="13.54296875" customWidth="1"/>
    <col min="15" max="15" width="16" customWidth="1"/>
    <col min="16" max="16" width="13" style="5" bestFit="1" customWidth="1"/>
    <col min="17" max="17" width="17.1796875" customWidth="1"/>
    <col min="18" max="18" width="16.26953125" bestFit="1" customWidth="1"/>
    <col min="19" max="19" width="16.1796875" customWidth="1"/>
    <col min="20" max="20" width="12.1796875" customWidth="1"/>
    <col min="23" max="23" width="14.453125" customWidth="1"/>
    <col min="25" max="25" width="27" style="6" customWidth="1"/>
    <col min="26" max="26" width="20.453125" customWidth="1"/>
  </cols>
  <sheetData>
    <row r="1" spans="1:49" x14ac:dyDescent="0.35">
      <c r="A1" s="9" t="s">
        <v>29</v>
      </c>
      <c r="B1" s="9" t="s">
        <v>30</v>
      </c>
      <c r="C1" s="9" t="s">
        <v>0</v>
      </c>
      <c r="D1" s="10" t="s">
        <v>5</v>
      </c>
      <c r="E1" s="9" t="s">
        <v>7</v>
      </c>
      <c r="F1" s="9" t="s">
        <v>6</v>
      </c>
      <c r="G1" s="9" t="s">
        <v>22</v>
      </c>
      <c r="H1" s="9" t="s">
        <v>23</v>
      </c>
      <c r="I1" s="9" t="s">
        <v>31</v>
      </c>
      <c r="J1" s="9" t="s">
        <v>1</v>
      </c>
      <c r="K1" s="9" t="s">
        <v>32</v>
      </c>
      <c r="L1" s="9" t="s">
        <v>8</v>
      </c>
      <c r="M1" s="9" t="s">
        <v>33</v>
      </c>
      <c r="N1" s="9" t="s">
        <v>34</v>
      </c>
      <c r="O1" s="9" t="s">
        <v>15</v>
      </c>
      <c r="P1" s="9" t="s">
        <v>35</v>
      </c>
      <c r="Q1" s="9" t="s">
        <v>36</v>
      </c>
      <c r="R1" s="9" t="s">
        <v>37</v>
      </c>
      <c r="S1" s="9" t="s">
        <v>38</v>
      </c>
      <c r="T1" s="9" t="s">
        <v>39</v>
      </c>
      <c r="U1" s="9" t="s">
        <v>40</v>
      </c>
      <c r="V1" s="9" t="s">
        <v>41</v>
      </c>
      <c r="W1" s="9" t="s">
        <v>42</v>
      </c>
      <c r="X1" s="11" t="s">
        <v>43</v>
      </c>
      <c r="Y1" s="9" t="s">
        <v>44</v>
      </c>
      <c r="Z1" s="9" t="s">
        <v>9</v>
      </c>
      <c r="AA1" s="9" t="s">
        <v>10</v>
      </c>
      <c r="AB1" s="9" t="s">
        <v>11</v>
      </c>
      <c r="AC1" s="9" t="s">
        <v>45</v>
      </c>
      <c r="AD1" s="9" t="s">
        <v>12</v>
      </c>
      <c r="AE1" s="9" t="s">
        <v>14</v>
      </c>
      <c r="AF1" s="9" t="s">
        <v>46</v>
      </c>
      <c r="AG1" s="9" t="s">
        <v>47</v>
      </c>
      <c r="AH1" s="9" t="s">
        <v>48</v>
      </c>
      <c r="AI1" s="9" t="s">
        <v>49</v>
      </c>
      <c r="AJ1" s="9" t="s">
        <v>50</v>
      </c>
      <c r="AK1" s="9" t="s">
        <v>24</v>
      </c>
      <c r="AL1" s="9" t="s">
        <v>51</v>
      </c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49" s="1" customFormat="1" x14ac:dyDescent="0.35">
      <c r="A2" s="1" t="s">
        <v>52</v>
      </c>
      <c r="B2" s="7">
        <v>44652</v>
      </c>
      <c r="C2" s="2" t="s">
        <v>53</v>
      </c>
      <c r="D2" s="7">
        <v>44652</v>
      </c>
      <c r="E2" s="2" t="s">
        <v>54</v>
      </c>
      <c r="F2" s="1" t="s">
        <v>55</v>
      </c>
      <c r="G2" s="1" t="s">
        <v>56</v>
      </c>
      <c r="H2" s="1" t="s">
        <v>27</v>
      </c>
      <c r="I2" s="1" t="s">
        <v>57</v>
      </c>
      <c r="J2" s="1">
        <v>900410</v>
      </c>
      <c r="K2" s="1">
        <v>5</v>
      </c>
      <c r="L2" s="1">
        <v>412</v>
      </c>
      <c r="M2" s="1">
        <v>10</v>
      </c>
      <c r="N2" s="6">
        <f>(100-M2)*(K2*L2)/100</f>
        <v>1854</v>
      </c>
      <c r="O2" s="1">
        <v>10</v>
      </c>
      <c r="P2" s="1">
        <v>20</v>
      </c>
      <c r="Q2" s="1">
        <v>30</v>
      </c>
      <c r="R2" s="12">
        <f>N2*(X2/2)/100</f>
        <v>259.56</v>
      </c>
      <c r="S2" s="1">
        <f>R2</f>
        <v>259.56</v>
      </c>
      <c r="U2" s="1" t="s">
        <v>58</v>
      </c>
      <c r="V2" s="1">
        <v>200</v>
      </c>
      <c r="W2" s="6">
        <f>SUM(N2:T2)-V2</f>
        <v>2233.12</v>
      </c>
      <c r="X2" s="4" t="s">
        <v>59</v>
      </c>
      <c r="Y2" s="1" t="s">
        <v>60</v>
      </c>
      <c r="Z2" s="1" t="s">
        <v>2</v>
      </c>
      <c r="AA2" s="1" t="s">
        <v>4</v>
      </c>
      <c r="AB2" s="1" t="s">
        <v>3</v>
      </c>
      <c r="AC2" s="1" t="s">
        <v>13</v>
      </c>
      <c r="AD2" s="1" t="s">
        <v>16</v>
      </c>
      <c r="AE2" s="1" t="s">
        <v>61</v>
      </c>
      <c r="AF2" s="1" t="s">
        <v>28</v>
      </c>
      <c r="AG2" s="1" t="s">
        <v>62</v>
      </c>
      <c r="AH2" s="1" t="s">
        <v>63</v>
      </c>
      <c r="AI2" s="1" t="s">
        <v>64</v>
      </c>
      <c r="AK2" s="1" t="s">
        <v>65</v>
      </c>
      <c r="AL2" s="1" t="s">
        <v>25</v>
      </c>
      <c r="AU2" s="7"/>
    </row>
    <row r="3" spans="1:49" s="1" customFormat="1" x14ac:dyDescent="0.35">
      <c r="A3" s="1" t="s">
        <v>52</v>
      </c>
      <c r="B3" s="7">
        <v>44652</v>
      </c>
      <c r="C3" s="2" t="s">
        <v>53</v>
      </c>
      <c r="D3" s="7">
        <v>44652</v>
      </c>
      <c r="E3" s="2" t="s">
        <v>54</v>
      </c>
      <c r="F3" s="1" t="s">
        <v>66</v>
      </c>
      <c r="H3" s="1" t="s">
        <v>26</v>
      </c>
      <c r="J3" s="1">
        <v>9003</v>
      </c>
      <c r="K3" s="1">
        <v>4</v>
      </c>
      <c r="L3" s="1">
        <v>785</v>
      </c>
      <c r="M3" s="1">
        <v>5</v>
      </c>
      <c r="N3" s="6">
        <f t="shared" ref="N3:N13" si="0">(100-M3)*(K3*L3)/100</f>
        <v>2983</v>
      </c>
      <c r="R3" s="12">
        <f>N3*(X3/2)/100</f>
        <v>178.98</v>
      </c>
      <c r="S3" s="1">
        <f>R3</f>
        <v>178.98</v>
      </c>
      <c r="U3" s="1" t="s">
        <v>58</v>
      </c>
      <c r="W3" s="6">
        <f>SUM(N3:T3)-V3</f>
        <v>3340.96</v>
      </c>
      <c r="X3" s="4" t="s">
        <v>67</v>
      </c>
      <c r="Y3" s="1" t="s">
        <v>68</v>
      </c>
      <c r="Z3" s="1" t="s">
        <v>2</v>
      </c>
      <c r="AA3" s="1" t="s">
        <v>4</v>
      </c>
      <c r="AB3" s="1" t="s">
        <v>3</v>
      </c>
      <c r="AC3" s="1" t="s">
        <v>13</v>
      </c>
      <c r="AD3" s="1" t="s">
        <v>16</v>
      </c>
      <c r="AE3" s="1" t="s">
        <v>61</v>
      </c>
      <c r="AF3" s="1" t="s">
        <v>28</v>
      </c>
      <c r="AG3" s="1" t="s">
        <v>62</v>
      </c>
      <c r="AH3" s="1" t="s">
        <v>63</v>
      </c>
      <c r="AI3" s="1" t="s">
        <v>69</v>
      </c>
      <c r="AL3" s="1" t="s">
        <v>25</v>
      </c>
      <c r="AU3" s="7"/>
    </row>
    <row r="4" spans="1:49" s="1" customFormat="1" x14ac:dyDescent="0.35">
      <c r="A4" s="1" t="s">
        <v>52</v>
      </c>
      <c r="B4" s="7">
        <v>44652</v>
      </c>
      <c r="C4" s="2" t="s">
        <v>53</v>
      </c>
      <c r="D4" s="7">
        <v>44652</v>
      </c>
      <c r="E4" s="2" t="s">
        <v>54</v>
      </c>
      <c r="F4" s="1" t="s">
        <v>55</v>
      </c>
      <c r="H4" s="1" t="s">
        <v>27</v>
      </c>
      <c r="I4" s="1" t="s">
        <v>70</v>
      </c>
      <c r="J4" s="1">
        <v>900410</v>
      </c>
      <c r="K4" s="1">
        <v>63</v>
      </c>
      <c r="L4" s="1">
        <v>7842</v>
      </c>
      <c r="M4" s="1">
        <v>5</v>
      </c>
      <c r="N4" s="6">
        <f t="shared" si="0"/>
        <v>469343.7</v>
      </c>
      <c r="R4" s="12">
        <f>N4*(X4/2)/100</f>
        <v>65708.118000000002</v>
      </c>
      <c r="S4" s="13">
        <f>R4</f>
        <v>65708.118000000002</v>
      </c>
      <c r="U4" s="1" t="s">
        <v>58</v>
      </c>
      <c r="W4" s="6">
        <f>SUM(N4:T4)-V4</f>
        <v>600759.93599999999</v>
      </c>
      <c r="X4" s="4" t="s">
        <v>59</v>
      </c>
      <c r="Y4" s="1" t="s">
        <v>60</v>
      </c>
      <c r="Z4" s="1" t="s">
        <v>2</v>
      </c>
      <c r="AA4" s="1" t="s">
        <v>4</v>
      </c>
      <c r="AB4" s="1" t="s">
        <v>3</v>
      </c>
      <c r="AC4" s="1" t="s">
        <v>13</v>
      </c>
      <c r="AD4" s="1" t="s">
        <v>16</v>
      </c>
      <c r="AE4" s="1" t="s">
        <v>61</v>
      </c>
      <c r="AF4" s="1" t="s">
        <v>28</v>
      </c>
      <c r="AG4" s="1" t="s">
        <v>62</v>
      </c>
      <c r="AH4" s="1" t="s">
        <v>63</v>
      </c>
      <c r="AI4" s="1" t="s">
        <v>64</v>
      </c>
      <c r="AL4" s="1" t="s">
        <v>25</v>
      </c>
      <c r="AU4" s="7"/>
    </row>
    <row r="5" spans="1:49" s="1" customFormat="1" x14ac:dyDescent="0.35">
      <c r="A5" s="1" t="s">
        <v>71</v>
      </c>
      <c r="B5" s="7">
        <v>44652</v>
      </c>
      <c r="C5" s="1" t="s">
        <v>72</v>
      </c>
      <c r="D5" s="7">
        <v>44652</v>
      </c>
      <c r="E5" s="2" t="s">
        <v>73</v>
      </c>
      <c r="F5" s="1" t="s">
        <v>66</v>
      </c>
      <c r="H5" s="1" t="s">
        <v>27</v>
      </c>
      <c r="J5" s="1">
        <v>9003</v>
      </c>
      <c r="K5" s="1">
        <v>1</v>
      </c>
      <c r="L5" s="1">
        <v>650</v>
      </c>
      <c r="N5" s="6">
        <f t="shared" si="0"/>
        <v>650</v>
      </c>
      <c r="O5" s="1">
        <v>39.5</v>
      </c>
      <c r="P5" s="1">
        <v>50</v>
      </c>
      <c r="Q5" s="1">
        <v>60</v>
      </c>
      <c r="T5" s="1">
        <v>78</v>
      </c>
      <c r="U5" s="1" t="s">
        <v>58</v>
      </c>
      <c r="V5" s="1">
        <v>150</v>
      </c>
      <c r="W5" s="6">
        <f t="shared" ref="W5:W13" si="1">SUM(N5:T5)-V5</f>
        <v>727.5</v>
      </c>
      <c r="X5" s="4">
        <v>12</v>
      </c>
      <c r="Y5" s="1" t="s">
        <v>74</v>
      </c>
      <c r="Z5" s="1" t="s">
        <v>2</v>
      </c>
      <c r="AA5" s="1" t="s">
        <v>4</v>
      </c>
      <c r="AB5" s="1" t="s">
        <v>3</v>
      </c>
      <c r="AC5" s="1" t="s">
        <v>13</v>
      </c>
      <c r="AD5" s="1" t="s">
        <v>16</v>
      </c>
      <c r="AE5" s="1" t="s">
        <v>61</v>
      </c>
      <c r="AF5" s="1" t="s">
        <v>28</v>
      </c>
      <c r="AG5" s="1" t="s">
        <v>62</v>
      </c>
      <c r="AH5" s="1" t="s">
        <v>63</v>
      </c>
      <c r="AI5" s="1" t="s">
        <v>69</v>
      </c>
      <c r="AK5" s="1" t="s">
        <v>75</v>
      </c>
      <c r="AL5" s="1" t="s">
        <v>76</v>
      </c>
      <c r="AU5" s="7"/>
    </row>
    <row r="6" spans="1:49" s="1" customFormat="1" x14ac:dyDescent="0.35">
      <c r="A6" s="1" t="s">
        <v>71</v>
      </c>
      <c r="B6" s="7">
        <v>44652</v>
      </c>
      <c r="C6" s="1" t="s">
        <v>72</v>
      </c>
      <c r="D6" s="7">
        <v>44652</v>
      </c>
      <c r="E6" s="2" t="s">
        <v>73</v>
      </c>
      <c r="F6" s="1" t="s">
        <v>66</v>
      </c>
      <c r="H6" s="1" t="s">
        <v>26</v>
      </c>
      <c r="J6" s="1">
        <v>9003</v>
      </c>
      <c r="K6" s="1">
        <v>1</v>
      </c>
      <c r="L6" s="1">
        <v>1300</v>
      </c>
      <c r="N6" s="6">
        <f t="shared" si="0"/>
        <v>1300</v>
      </c>
      <c r="O6" s="1">
        <v>50</v>
      </c>
      <c r="P6" s="1">
        <v>60</v>
      </c>
      <c r="Q6" s="1">
        <v>70</v>
      </c>
      <c r="T6" s="1">
        <v>156</v>
      </c>
      <c r="U6" s="1" t="s">
        <v>58</v>
      </c>
      <c r="V6" s="1">
        <v>150</v>
      </c>
      <c r="W6" s="6">
        <f t="shared" si="1"/>
        <v>1486</v>
      </c>
      <c r="X6" s="4">
        <v>12</v>
      </c>
      <c r="Y6" s="1" t="s">
        <v>74</v>
      </c>
      <c r="Z6" s="1" t="s">
        <v>2</v>
      </c>
      <c r="AA6" s="1" t="s">
        <v>4</v>
      </c>
      <c r="AB6" s="1" t="s">
        <v>3</v>
      </c>
      <c r="AC6" s="1" t="s">
        <v>13</v>
      </c>
      <c r="AD6" s="1" t="s">
        <v>16</v>
      </c>
      <c r="AE6" s="1" t="s">
        <v>61</v>
      </c>
      <c r="AF6" s="1" t="s">
        <v>28</v>
      </c>
      <c r="AG6" s="1" t="s">
        <v>62</v>
      </c>
      <c r="AH6" s="1" t="s">
        <v>63</v>
      </c>
      <c r="AI6" s="1" t="s">
        <v>69</v>
      </c>
      <c r="AL6" s="1" t="s">
        <v>76</v>
      </c>
      <c r="AU6" s="7"/>
    </row>
    <row r="7" spans="1:49" s="1" customFormat="1" x14ac:dyDescent="0.35">
      <c r="A7" s="1" t="s">
        <v>71</v>
      </c>
      <c r="B7" s="7">
        <v>44652</v>
      </c>
      <c r="C7" s="1" t="s">
        <v>72</v>
      </c>
      <c r="D7" s="7">
        <v>44652</v>
      </c>
      <c r="E7" s="2" t="s">
        <v>73</v>
      </c>
      <c r="F7" s="1" t="s">
        <v>66</v>
      </c>
      <c r="J7" s="1">
        <v>9003</v>
      </c>
      <c r="K7" s="1">
        <v>1</v>
      </c>
      <c r="L7" s="1">
        <v>1300</v>
      </c>
      <c r="N7" s="6">
        <f t="shared" si="0"/>
        <v>1300</v>
      </c>
      <c r="O7" s="1">
        <v>60</v>
      </c>
      <c r="P7" s="1">
        <v>70</v>
      </c>
      <c r="Q7" s="1">
        <v>80</v>
      </c>
      <c r="T7" s="1">
        <v>156</v>
      </c>
      <c r="U7" s="1" t="s">
        <v>58</v>
      </c>
      <c r="V7" s="1">
        <v>150</v>
      </c>
      <c r="W7" s="6">
        <f t="shared" si="1"/>
        <v>1516</v>
      </c>
      <c r="X7" s="4">
        <v>12</v>
      </c>
      <c r="Y7" s="1" t="s">
        <v>74</v>
      </c>
      <c r="Z7" s="1" t="s">
        <v>2</v>
      </c>
      <c r="AA7" s="1" t="s">
        <v>4</v>
      </c>
      <c r="AB7" s="1" t="s">
        <v>3</v>
      </c>
      <c r="AC7" s="1" t="s">
        <v>13</v>
      </c>
      <c r="AD7" s="1" t="s">
        <v>16</v>
      </c>
      <c r="AE7" s="1" t="s">
        <v>61</v>
      </c>
      <c r="AF7" s="1" t="s">
        <v>28</v>
      </c>
      <c r="AG7" s="1" t="s">
        <v>62</v>
      </c>
      <c r="AH7" s="1" t="s">
        <v>63</v>
      </c>
      <c r="AI7" s="1" t="s">
        <v>69</v>
      </c>
      <c r="AL7" s="1" t="s">
        <v>76</v>
      </c>
      <c r="AU7" s="7"/>
    </row>
    <row r="8" spans="1:49" s="1" customFormat="1" x14ac:dyDescent="0.35">
      <c r="A8" s="1" t="s">
        <v>77</v>
      </c>
      <c r="B8" s="7">
        <v>44652</v>
      </c>
      <c r="C8" s="1" t="s">
        <v>78</v>
      </c>
      <c r="D8" s="7">
        <v>44652</v>
      </c>
      <c r="E8" s="2" t="s">
        <v>79</v>
      </c>
      <c r="F8" s="1" t="s">
        <v>66</v>
      </c>
      <c r="J8" s="1">
        <v>9003</v>
      </c>
      <c r="K8" s="1">
        <v>1</v>
      </c>
      <c r="L8" s="1">
        <v>1300</v>
      </c>
      <c r="N8" s="6">
        <f t="shared" si="0"/>
        <v>1300</v>
      </c>
      <c r="O8" s="1">
        <v>70</v>
      </c>
      <c r="P8" s="1">
        <v>80</v>
      </c>
      <c r="Q8" s="1">
        <v>90</v>
      </c>
      <c r="T8" s="1">
        <v>156</v>
      </c>
      <c r="U8" s="1" t="s">
        <v>58</v>
      </c>
      <c r="V8" s="1">
        <v>55</v>
      </c>
      <c r="W8" s="6">
        <f t="shared" si="1"/>
        <v>1641</v>
      </c>
      <c r="X8" s="4">
        <v>12</v>
      </c>
      <c r="Y8" s="1" t="s">
        <v>74</v>
      </c>
      <c r="Z8" s="1" t="s">
        <v>2</v>
      </c>
      <c r="AA8" s="1" t="s">
        <v>4</v>
      </c>
      <c r="AB8" s="1" t="s">
        <v>3</v>
      </c>
      <c r="AC8" s="1" t="s">
        <v>13</v>
      </c>
      <c r="AD8" s="1" t="s">
        <v>16</v>
      </c>
      <c r="AE8" s="1" t="s">
        <v>61</v>
      </c>
      <c r="AF8" s="1" t="s">
        <v>28</v>
      </c>
      <c r="AG8" s="1" t="s">
        <v>62</v>
      </c>
      <c r="AH8" s="1" t="s">
        <v>63</v>
      </c>
      <c r="AI8" s="1" t="s">
        <v>69</v>
      </c>
      <c r="AK8" s="1" t="s">
        <v>80</v>
      </c>
    </row>
    <row r="9" spans="1:49" x14ac:dyDescent="0.35">
      <c r="A9" s="1" t="s">
        <v>81</v>
      </c>
      <c r="B9" s="7">
        <v>44652</v>
      </c>
      <c r="C9" s="1" t="s">
        <v>82</v>
      </c>
      <c r="D9" s="7">
        <v>44652</v>
      </c>
      <c r="E9" s="2" t="s">
        <v>83</v>
      </c>
      <c r="F9" s="1" t="s">
        <v>66</v>
      </c>
      <c r="J9" s="1">
        <v>9003</v>
      </c>
      <c r="K9" s="1">
        <v>1</v>
      </c>
      <c r="L9" s="1">
        <v>3445</v>
      </c>
      <c r="M9" s="1"/>
      <c r="N9" s="6">
        <f t="shared" si="0"/>
        <v>3445</v>
      </c>
      <c r="O9" s="1">
        <v>80</v>
      </c>
      <c r="P9" s="1">
        <v>90</v>
      </c>
      <c r="Q9" s="1">
        <v>100</v>
      </c>
      <c r="R9" s="1"/>
      <c r="S9" s="1"/>
      <c r="T9" s="1">
        <v>413.4</v>
      </c>
      <c r="U9" s="1" t="s">
        <v>58</v>
      </c>
      <c r="V9" s="1">
        <v>70</v>
      </c>
      <c r="W9" s="6">
        <f t="shared" si="1"/>
        <v>4058.3999999999996</v>
      </c>
      <c r="X9" s="4">
        <v>12</v>
      </c>
      <c r="Y9" s="1" t="s">
        <v>74</v>
      </c>
      <c r="Z9" s="1" t="s">
        <v>2</v>
      </c>
      <c r="AA9" s="1" t="s">
        <v>4</v>
      </c>
      <c r="AB9" s="1" t="s">
        <v>3</v>
      </c>
      <c r="AC9" s="1" t="s">
        <v>13</v>
      </c>
      <c r="AD9" s="1" t="s">
        <v>16</v>
      </c>
      <c r="AE9" s="1" t="s">
        <v>61</v>
      </c>
      <c r="AF9" s="1" t="s">
        <v>28</v>
      </c>
      <c r="AG9" s="1" t="s">
        <v>62</v>
      </c>
      <c r="AH9" s="1" t="s">
        <v>63</v>
      </c>
      <c r="AI9" s="1" t="s">
        <v>69</v>
      </c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35">
      <c r="A10" s="1" t="s">
        <v>84</v>
      </c>
      <c r="B10" s="7">
        <v>44652</v>
      </c>
      <c r="C10" s="1" t="s">
        <v>85</v>
      </c>
      <c r="D10" s="7">
        <v>44652</v>
      </c>
      <c r="E10" s="2" t="s">
        <v>17</v>
      </c>
      <c r="F10" s="1" t="s">
        <v>66</v>
      </c>
      <c r="J10" s="1">
        <v>9003</v>
      </c>
      <c r="K10" s="1">
        <v>1</v>
      </c>
      <c r="L10" s="1">
        <v>1300</v>
      </c>
      <c r="M10" s="1"/>
      <c r="N10" s="6">
        <f t="shared" si="0"/>
        <v>1300</v>
      </c>
      <c r="O10" s="1">
        <v>90</v>
      </c>
      <c r="P10" s="1">
        <v>100</v>
      </c>
      <c r="Q10" s="1">
        <v>110</v>
      </c>
      <c r="R10" s="1"/>
      <c r="S10" s="1"/>
      <c r="T10" s="1">
        <v>156</v>
      </c>
      <c r="U10" s="1" t="s">
        <v>58</v>
      </c>
      <c r="V10" s="1"/>
      <c r="W10" s="6">
        <f t="shared" si="1"/>
        <v>1756</v>
      </c>
      <c r="X10" s="4">
        <v>12</v>
      </c>
      <c r="Y10" s="1" t="s">
        <v>74</v>
      </c>
      <c r="Z10" s="1" t="s">
        <v>2</v>
      </c>
      <c r="AA10" s="1" t="s">
        <v>4</v>
      </c>
      <c r="AB10" s="1" t="s">
        <v>3</v>
      </c>
      <c r="AC10" s="1" t="s">
        <v>13</v>
      </c>
      <c r="AD10" s="1" t="s">
        <v>16</v>
      </c>
      <c r="AE10" s="1" t="s">
        <v>61</v>
      </c>
      <c r="AF10" s="1" t="s">
        <v>28</v>
      </c>
      <c r="AG10" s="1" t="s">
        <v>62</v>
      </c>
      <c r="AH10" s="1" t="s">
        <v>63</v>
      </c>
      <c r="AI10" s="1" t="s">
        <v>69</v>
      </c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35">
      <c r="A11" s="1" t="s">
        <v>86</v>
      </c>
      <c r="B11" s="7">
        <v>44652</v>
      </c>
      <c r="C11" s="1" t="s">
        <v>87</v>
      </c>
      <c r="D11" s="7">
        <v>44652</v>
      </c>
      <c r="E11" s="2" t="s">
        <v>88</v>
      </c>
      <c r="F11" s="1" t="s">
        <v>66</v>
      </c>
      <c r="J11" s="1">
        <v>9003</v>
      </c>
      <c r="K11" s="1">
        <v>1</v>
      </c>
      <c r="L11" s="1">
        <v>1625</v>
      </c>
      <c r="M11" s="1"/>
      <c r="N11" s="6">
        <f t="shared" si="0"/>
        <v>1625</v>
      </c>
      <c r="O11" s="1">
        <v>100</v>
      </c>
      <c r="P11" s="1">
        <v>110</v>
      </c>
      <c r="Q11" s="1">
        <v>120</v>
      </c>
      <c r="R11" s="1"/>
      <c r="S11" s="1"/>
      <c r="T11" s="1">
        <v>195</v>
      </c>
      <c r="U11" s="1" t="s">
        <v>58</v>
      </c>
      <c r="V11" s="1"/>
      <c r="W11" s="6">
        <f t="shared" si="1"/>
        <v>2150</v>
      </c>
      <c r="X11" s="4">
        <v>12</v>
      </c>
      <c r="Y11" s="1" t="s">
        <v>74</v>
      </c>
      <c r="Z11" s="1" t="s">
        <v>2</v>
      </c>
      <c r="AA11" s="1" t="s">
        <v>4</v>
      </c>
      <c r="AB11" s="1" t="s">
        <v>3</v>
      </c>
      <c r="AC11" s="1" t="s">
        <v>13</v>
      </c>
      <c r="AD11" s="1" t="s">
        <v>16</v>
      </c>
      <c r="AE11" s="1" t="s">
        <v>61</v>
      </c>
      <c r="AF11" s="1" t="s">
        <v>28</v>
      </c>
      <c r="AG11" s="1" t="s">
        <v>62</v>
      </c>
      <c r="AH11" s="1" t="s">
        <v>63</v>
      </c>
      <c r="AI11" s="1" t="s">
        <v>69</v>
      </c>
      <c r="AJ11" s="1"/>
      <c r="AK11" s="1"/>
      <c r="AL11" s="1"/>
    </row>
    <row r="12" spans="1:49" x14ac:dyDescent="0.35">
      <c r="A12" s="1" t="s">
        <v>89</v>
      </c>
      <c r="B12" s="7">
        <v>44652</v>
      </c>
      <c r="C12" s="1" t="s">
        <v>90</v>
      </c>
      <c r="D12" s="7">
        <v>44652</v>
      </c>
      <c r="E12" s="2" t="s">
        <v>91</v>
      </c>
      <c r="F12" s="1" t="s">
        <v>66</v>
      </c>
      <c r="J12" s="1">
        <v>9003</v>
      </c>
      <c r="K12" s="1">
        <v>1</v>
      </c>
      <c r="L12" s="1">
        <v>975</v>
      </c>
      <c r="M12" s="1"/>
      <c r="N12" s="6">
        <f t="shared" si="0"/>
        <v>975</v>
      </c>
      <c r="O12" s="1">
        <v>110</v>
      </c>
      <c r="P12" s="1">
        <v>120</v>
      </c>
      <c r="Q12" s="1">
        <v>130</v>
      </c>
      <c r="R12" s="1"/>
      <c r="S12" s="1"/>
      <c r="T12" s="1">
        <v>117</v>
      </c>
      <c r="U12" s="1" t="s">
        <v>58</v>
      </c>
      <c r="V12" s="1"/>
      <c r="W12" s="6">
        <f t="shared" si="1"/>
        <v>1452</v>
      </c>
      <c r="X12" s="4">
        <v>12</v>
      </c>
      <c r="Y12" s="1" t="s">
        <v>74</v>
      </c>
      <c r="Z12" s="1" t="s">
        <v>2</v>
      </c>
      <c r="AA12" s="1" t="s">
        <v>4</v>
      </c>
      <c r="AB12" s="1" t="s">
        <v>3</v>
      </c>
      <c r="AC12" s="1" t="s">
        <v>13</v>
      </c>
      <c r="AD12" s="1" t="s">
        <v>16</v>
      </c>
      <c r="AE12" s="1" t="s">
        <v>61</v>
      </c>
      <c r="AF12" s="1" t="s">
        <v>28</v>
      </c>
      <c r="AG12" s="1" t="s">
        <v>62</v>
      </c>
      <c r="AH12" s="1" t="s">
        <v>63</v>
      </c>
      <c r="AI12" s="1" t="s">
        <v>69</v>
      </c>
      <c r="AJ12" s="1"/>
      <c r="AK12" s="1"/>
      <c r="AL12" s="1"/>
    </row>
    <row r="13" spans="1:49" x14ac:dyDescent="0.35">
      <c r="A13" s="1" t="s">
        <v>92</v>
      </c>
      <c r="B13" s="7">
        <v>44652</v>
      </c>
      <c r="C13" s="1" t="s">
        <v>93</v>
      </c>
      <c r="D13" s="7">
        <v>44652</v>
      </c>
      <c r="E13" s="2" t="s">
        <v>94</v>
      </c>
      <c r="F13" s="1" t="s">
        <v>66</v>
      </c>
      <c r="J13" s="1">
        <v>9003</v>
      </c>
      <c r="K13" s="1">
        <v>2</v>
      </c>
      <c r="L13" s="1">
        <v>812.5</v>
      </c>
      <c r="M13" s="1"/>
      <c r="N13" s="6">
        <f t="shared" si="0"/>
        <v>1625</v>
      </c>
      <c r="O13" s="1">
        <v>120</v>
      </c>
      <c r="P13" s="1">
        <v>130</v>
      </c>
      <c r="Q13" s="1">
        <v>140</v>
      </c>
      <c r="R13" s="1"/>
      <c r="S13" s="1"/>
      <c r="T13" s="1">
        <v>195</v>
      </c>
      <c r="U13" s="1" t="s">
        <v>58</v>
      </c>
      <c r="V13" s="1"/>
      <c r="W13" s="6">
        <f t="shared" si="1"/>
        <v>2210</v>
      </c>
      <c r="X13" s="4">
        <v>12</v>
      </c>
      <c r="Y13" s="1" t="s">
        <v>74</v>
      </c>
      <c r="Z13" s="1" t="s">
        <v>2</v>
      </c>
      <c r="AA13" s="1" t="s">
        <v>4</v>
      </c>
      <c r="AB13" s="1" t="s">
        <v>3</v>
      </c>
      <c r="AC13" s="1" t="s">
        <v>13</v>
      </c>
      <c r="AD13" s="1" t="s">
        <v>16</v>
      </c>
      <c r="AE13" s="1" t="s">
        <v>61</v>
      </c>
      <c r="AF13" s="1" t="s">
        <v>28</v>
      </c>
      <c r="AG13" s="1" t="s">
        <v>62</v>
      </c>
      <c r="AH13" s="1" t="s">
        <v>63</v>
      </c>
      <c r="AI13" s="1" t="s">
        <v>69</v>
      </c>
      <c r="AJ13" s="1"/>
      <c r="AK13" s="1"/>
      <c r="AL13" s="1"/>
    </row>
    <row r="14" spans="1:49" s="1" customFormat="1" x14ac:dyDescent="0.35">
      <c r="B14" s="3"/>
      <c r="C14" s="2"/>
      <c r="P14" s="4"/>
      <c r="Y14" s="6"/>
    </row>
    <row r="15" spans="1:49" s="4" customFormat="1" x14ac:dyDescent="0.35"/>
    <row r="16" spans="1:49" x14ac:dyDescent="0.35">
      <c r="A16" s="1"/>
      <c r="C16" s="2"/>
      <c r="E16" s="1"/>
      <c r="F16" s="1"/>
      <c r="L16" s="1"/>
      <c r="M16" s="1"/>
      <c r="N16" s="1"/>
      <c r="O16" s="1"/>
      <c r="P16" s="4"/>
      <c r="Q16" s="1"/>
      <c r="R16" s="1"/>
    </row>
    <row r="17" spans="1:18" x14ac:dyDescent="0.35">
      <c r="A17" s="1"/>
      <c r="C17" s="2"/>
      <c r="E17" s="1"/>
      <c r="F17" s="1"/>
      <c r="L17" s="1"/>
      <c r="M17" s="1"/>
      <c r="N17" s="1"/>
      <c r="O17" s="1"/>
      <c r="P17" s="4"/>
      <c r="Q17" s="1"/>
      <c r="R17" s="1"/>
    </row>
    <row r="18" spans="1:18" x14ac:dyDescent="0.35">
      <c r="A18" s="1"/>
      <c r="C18" s="2"/>
      <c r="E18" s="1"/>
      <c r="F18" s="1"/>
      <c r="L18" s="1"/>
      <c r="M18" s="1"/>
      <c r="N18" s="1"/>
      <c r="O18" s="1"/>
      <c r="P18" s="4"/>
      <c r="Q18" s="1"/>
      <c r="R18" s="1"/>
    </row>
    <row r="19" spans="1:18" x14ac:dyDescent="0.35">
      <c r="A19" s="1"/>
      <c r="C19" s="2"/>
      <c r="E19" s="1"/>
      <c r="F19" s="1"/>
      <c r="L19" s="1"/>
      <c r="M19" s="1"/>
      <c r="N19" s="1"/>
      <c r="O19" s="1"/>
      <c r="P19" s="4"/>
      <c r="Q19" s="1"/>
      <c r="R19" s="1"/>
    </row>
    <row r="20" spans="1:18" x14ac:dyDescent="0.35">
      <c r="A20" s="1"/>
      <c r="C20" s="2"/>
      <c r="E20" s="1"/>
      <c r="F20" s="1"/>
      <c r="L20" s="1"/>
      <c r="M20" s="1"/>
      <c r="N20" s="1"/>
      <c r="O20" s="1"/>
      <c r="P20" s="4"/>
      <c r="Q20" s="1"/>
      <c r="R20" s="1"/>
    </row>
    <row r="21" spans="1:18" x14ac:dyDescent="0.35">
      <c r="A21" s="1"/>
      <c r="C21" s="2"/>
      <c r="E21" s="1"/>
      <c r="F21" s="1"/>
      <c r="L21" s="1"/>
      <c r="M21" s="1"/>
      <c r="N21" s="1"/>
      <c r="O21" s="1"/>
      <c r="P21" s="4"/>
      <c r="Q21" s="1"/>
      <c r="R21" s="1"/>
    </row>
    <row r="22" spans="1:18" x14ac:dyDescent="0.35">
      <c r="A22" s="1"/>
      <c r="C22" s="2"/>
      <c r="E22" s="1"/>
      <c r="F22" s="1"/>
      <c r="L22" s="1"/>
      <c r="M22" s="1"/>
      <c r="N22" s="1"/>
      <c r="O22" s="1"/>
      <c r="P22" s="4"/>
      <c r="Q22" s="1"/>
      <c r="R22" s="1"/>
    </row>
    <row r="23" spans="1:18" x14ac:dyDescent="0.35">
      <c r="A23" s="1"/>
      <c r="C23" s="2"/>
      <c r="E23" s="1"/>
      <c r="F23" s="1"/>
      <c r="L23" s="1"/>
      <c r="M23" s="1"/>
      <c r="N23" s="1"/>
      <c r="O23" s="1"/>
      <c r="P23" s="4"/>
      <c r="Q23" s="1"/>
      <c r="R23" s="1"/>
    </row>
    <row r="24" spans="1:18" x14ac:dyDescent="0.35">
      <c r="A24" s="1"/>
      <c r="C24" s="2"/>
      <c r="E24" s="1"/>
      <c r="F24" s="1"/>
      <c r="L24" s="1"/>
      <c r="M24" s="1"/>
      <c r="N24" s="1"/>
      <c r="O24" s="1"/>
      <c r="P24" s="4"/>
      <c r="Q24" s="1"/>
      <c r="R24" s="1"/>
    </row>
    <row r="25" spans="1:18" x14ac:dyDescent="0.35">
      <c r="A25" s="1"/>
      <c r="C25" s="2"/>
      <c r="E25" s="1"/>
      <c r="F25" s="1"/>
      <c r="L25" s="1"/>
      <c r="M25" s="1"/>
      <c r="N25" s="1"/>
      <c r="O25" s="1"/>
      <c r="P25" s="4"/>
      <c r="Q25" s="1"/>
      <c r="R25" s="1"/>
    </row>
    <row r="26" spans="1:18" x14ac:dyDescent="0.35">
      <c r="A26" s="1"/>
      <c r="C26" s="2"/>
      <c r="E26" s="1"/>
      <c r="F26" s="1"/>
      <c r="L26" s="1"/>
      <c r="M26" s="1"/>
      <c r="N26" s="1"/>
      <c r="O26" s="1"/>
      <c r="P26" s="4"/>
      <c r="Q26" s="1"/>
      <c r="R26" s="1"/>
    </row>
    <row r="27" spans="1:18" x14ac:dyDescent="0.35">
      <c r="A27" s="1"/>
      <c r="C27" s="2"/>
      <c r="E27" s="1"/>
      <c r="F27" s="1"/>
      <c r="L27" s="1"/>
      <c r="M27" s="1"/>
      <c r="N27" s="1"/>
      <c r="O27" s="1"/>
      <c r="P27" s="4"/>
      <c r="Q27" s="1"/>
      <c r="R27" s="1"/>
    </row>
    <row r="28" spans="1:18" x14ac:dyDescent="0.35">
      <c r="A28" s="1"/>
      <c r="C28" s="2"/>
      <c r="E28" s="1"/>
      <c r="F28" s="1"/>
      <c r="L28" s="1"/>
      <c r="M28" s="1"/>
      <c r="N28" s="1"/>
      <c r="O28" s="1"/>
      <c r="P28" s="4"/>
      <c r="Q28" s="1"/>
      <c r="R28" s="1"/>
    </row>
    <row r="29" spans="1:18" x14ac:dyDescent="0.35">
      <c r="A29" s="1"/>
      <c r="C29" s="2"/>
      <c r="E29" s="1"/>
      <c r="F29" s="1"/>
      <c r="L29" s="1"/>
      <c r="M29" s="1"/>
      <c r="N29" s="1"/>
      <c r="O29" s="1"/>
      <c r="P29" s="4"/>
      <c r="Q29" s="1"/>
      <c r="R29" s="1"/>
    </row>
    <row r="30" spans="1:18" x14ac:dyDescent="0.35">
      <c r="A30" s="1"/>
      <c r="C30" s="2"/>
      <c r="E30" s="1"/>
      <c r="F30" s="1"/>
      <c r="L30" s="1"/>
      <c r="M30" s="1"/>
      <c r="N30" s="1"/>
      <c r="O30" s="1"/>
      <c r="P30" s="4"/>
      <c r="Q30" s="1"/>
      <c r="R30" s="1"/>
    </row>
    <row r="31" spans="1:18" x14ac:dyDescent="0.35">
      <c r="A31" s="1"/>
      <c r="C31" s="2"/>
      <c r="E31" s="1"/>
      <c r="F31" s="1"/>
      <c r="L31" s="1"/>
      <c r="M31" s="1"/>
      <c r="N31" s="1"/>
      <c r="O31" s="1"/>
      <c r="P31" s="4"/>
      <c r="Q31" s="1"/>
      <c r="R31" s="1"/>
    </row>
    <row r="32" spans="1:18" x14ac:dyDescent="0.35">
      <c r="A32" s="1"/>
      <c r="C32" s="2"/>
      <c r="E32" s="1"/>
      <c r="F32" s="1"/>
      <c r="L32" s="1"/>
      <c r="M32" s="1"/>
      <c r="N32" s="1"/>
      <c r="O32" s="1"/>
      <c r="P32" s="4"/>
      <c r="Q32" s="1"/>
      <c r="R32" s="1"/>
    </row>
    <row r="33" spans="1:18" x14ac:dyDescent="0.35">
      <c r="A33" s="1"/>
      <c r="C33" s="2"/>
      <c r="E33" s="1"/>
      <c r="F33" s="1"/>
      <c r="L33" s="1"/>
      <c r="M33" s="1"/>
      <c r="N33" s="1"/>
      <c r="O33" s="1"/>
      <c r="P33" s="4"/>
      <c r="Q33" s="1"/>
      <c r="R33" s="1"/>
    </row>
    <row r="34" spans="1:18" x14ac:dyDescent="0.35">
      <c r="A34" s="1"/>
      <c r="C34" s="2"/>
      <c r="E34" s="1"/>
      <c r="F34" s="1"/>
      <c r="L34" s="1"/>
      <c r="M34" s="1"/>
      <c r="N34" s="1"/>
      <c r="O34" s="1"/>
      <c r="P34" s="4"/>
      <c r="Q34" s="1"/>
      <c r="R34" s="1"/>
    </row>
    <row r="35" spans="1:18" x14ac:dyDescent="0.35">
      <c r="A35" s="1"/>
      <c r="C35" s="2"/>
      <c r="E35" s="1"/>
      <c r="F35" s="1"/>
      <c r="L35" s="1"/>
      <c r="M35" s="1"/>
      <c r="N35" s="1"/>
      <c r="O35" s="1"/>
      <c r="P35" s="4"/>
      <c r="Q35" s="1"/>
      <c r="R35" s="1"/>
    </row>
    <row r="36" spans="1:18" x14ac:dyDescent="0.35">
      <c r="A36" s="1"/>
      <c r="C36" s="2"/>
      <c r="E36" s="1"/>
      <c r="F36" s="1"/>
      <c r="L36" s="1"/>
      <c r="M36" s="1"/>
      <c r="N36" s="1"/>
      <c r="O36" s="1"/>
      <c r="P36" s="4"/>
      <c r="Q36" s="1"/>
      <c r="R36" s="1"/>
    </row>
    <row r="37" spans="1:18" x14ac:dyDescent="0.35">
      <c r="A37" s="1"/>
      <c r="C37" s="2"/>
      <c r="E37" s="1"/>
      <c r="F37" s="1"/>
      <c r="L37" s="1"/>
      <c r="M37" s="1"/>
      <c r="N37" s="1"/>
      <c r="O37" s="1"/>
      <c r="P37" s="4"/>
      <c r="Q37" s="1"/>
      <c r="R37" s="1"/>
    </row>
    <row r="38" spans="1:18" x14ac:dyDescent="0.35">
      <c r="A38" s="1"/>
      <c r="C38" s="2"/>
      <c r="E38" s="1"/>
      <c r="F38" s="1"/>
      <c r="L38" s="1"/>
      <c r="M38" s="1"/>
      <c r="N38" s="1"/>
      <c r="O38" s="1"/>
      <c r="P38" s="4"/>
      <c r="Q38" s="1"/>
      <c r="R38" s="1"/>
    </row>
    <row r="39" spans="1:18" x14ac:dyDescent="0.35">
      <c r="A39" s="1"/>
      <c r="C39" s="2"/>
      <c r="E39" s="1"/>
      <c r="F39" s="1"/>
      <c r="L39" s="1"/>
      <c r="M39" s="1"/>
      <c r="N39" s="1"/>
      <c r="O39" s="1"/>
      <c r="P39" s="4"/>
      <c r="Q39" s="1"/>
      <c r="R39" s="1"/>
    </row>
    <row r="40" spans="1:18" x14ac:dyDescent="0.35">
      <c r="A40" s="1"/>
      <c r="C40" s="2"/>
      <c r="E40" s="1"/>
      <c r="F40" s="1"/>
      <c r="L40" s="1"/>
      <c r="M40" s="1"/>
      <c r="N40" s="1"/>
      <c r="O40" s="1"/>
      <c r="P40" s="4"/>
      <c r="Q40" s="1"/>
      <c r="R40" s="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44"/>
  <sheetViews>
    <sheetView tabSelected="1" workbookViewId="0">
      <selection activeCell="B12" sqref="B12"/>
    </sheetView>
  </sheetViews>
  <sheetFormatPr defaultRowHeight="14.5" x14ac:dyDescent="0.35"/>
  <cols>
    <col min="1" max="1" width="16.26953125" style="1" bestFit="1" customWidth="1"/>
    <col min="2" max="2" width="26" style="1" customWidth="1"/>
    <col min="3" max="3" width="14.54296875" style="1" bestFit="1" customWidth="1"/>
    <col min="4" max="4" width="11.54296875" style="3" bestFit="1" customWidth="1"/>
    <col min="5" max="5" width="21.54296875" style="1" bestFit="1" customWidth="1"/>
    <col min="6" max="9" width="17.7265625" style="1" customWidth="1"/>
    <col min="10" max="10" width="9.7265625" style="1" bestFit="1" customWidth="1"/>
    <col min="11" max="13" width="9.7265625" style="1" customWidth="1"/>
    <col min="14" max="14" width="13.26953125" style="1" customWidth="1"/>
    <col min="15" max="15" width="23.54296875" style="1" customWidth="1"/>
    <col min="16" max="16" width="20.7265625" style="1" customWidth="1"/>
    <col min="17" max="17" width="23.453125" style="1" customWidth="1"/>
    <col min="18" max="22" width="13.26953125" style="1" customWidth="1"/>
    <col min="23" max="23" width="14.26953125" style="1" customWidth="1"/>
    <col min="24" max="24" width="16" style="4" customWidth="1"/>
    <col min="25" max="25" width="18" style="1" bestFit="1" customWidth="1"/>
    <col min="26" max="27" width="14.1796875" style="1" customWidth="1"/>
    <col min="28" max="28" width="14.1796875" style="1" bestFit="1" customWidth="1"/>
    <col min="29" max="29" width="8.7265625" style="1"/>
    <col min="30" max="30" width="11" style="1" bestFit="1" customWidth="1"/>
    <col min="31" max="31" width="16.7265625" style="1" customWidth="1"/>
    <col min="32" max="32" width="8.7265625" style="1"/>
    <col min="33" max="33" width="29.453125" style="1" customWidth="1"/>
    <col min="34" max="34" width="22.1796875" style="1" bestFit="1" customWidth="1"/>
    <col min="35" max="36" width="8.7265625" style="1"/>
    <col min="37" max="37" width="13.453125" style="1" customWidth="1"/>
    <col min="38" max="38" width="11.26953125" style="1" bestFit="1" customWidth="1"/>
    <col min="39" max="39" width="10.7265625" style="1" bestFit="1" customWidth="1"/>
    <col min="40" max="40" width="11.81640625" style="1" bestFit="1" customWidth="1"/>
    <col min="41" max="16384" width="8.7265625" style="1"/>
  </cols>
  <sheetData>
    <row r="1" spans="1:40" x14ac:dyDescent="0.35">
      <c r="A1" s="21" t="s">
        <v>113</v>
      </c>
      <c r="B1" s="22" t="s">
        <v>18</v>
      </c>
      <c r="C1" s="22" t="s">
        <v>95</v>
      </c>
      <c r="D1" s="22" t="s">
        <v>96</v>
      </c>
      <c r="E1" s="23" t="s">
        <v>97</v>
      </c>
      <c r="F1" s="23" t="s">
        <v>98</v>
      </c>
      <c r="G1" s="23" t="s">
        <v>2</v>
      </c>
      <c r="H1" s="23" t="s">
        <v>4</v>
      </c>
      <c r="I1" s="23" t="s">
        <v>99</v>
      </c>
      <c r="J1" s="23" t="s">
        <v>3</v>
      </c>
      <c r="K1" s="23" t="s">
        <v>68</v>
      </c>
      <c r="L1" s="23" t="s">
        <v>2</v>
      </c>
      <c r="M1" s="23" t="s">
        <v>4</v>
      </c>
      <c r="N1" s="23" t="s">
        <v>100</v>
      </c>
      <c r="O1" s="23" t="s">
        <v>3</v>
      </c>
      <c r="P1" s="23" t="s">
        <v>101</v>
      </c>
      <c r="Q1" s="23" t="s">
        <v>2</v>
      </c>
      <c r="R1" s="23" t="s">
        <v>4</v>
      </c>
      <c r="S1" s="23" t="s">
        <v>102</v>
      </c>
      <c r="T1" s="23" t="s">
        <v>3</v>
      </c>
      <c r="U1" s="23" t="s">
        <v>60</v>
      </c>
      <c r="V1" s="23" t="s">
        <v>2</v>
      </c>
      <c r="W1" s="23" t="s">
        <v>4</v>
      </c>
      <c r="X1" s="23" t="s">
        <v>103</v>
      </c>
      <c r="Y1" s="23" t="s">
        <v>3</v>
      </c>
      <c r="Z1" s="23" t="s">
        <v>19</v>
      </c>
      <c r="AA1" s="22" t="s">
        <v>20</v>
      </c>
      <c r="AB1" s="22" t="s">
        <v>12</v>
      </c>
      <c r="AC1" s="22" t="s">
        <v>104</v>
      </c>
      <c r="AD1" s="22" t="s">
        <v>24</v>
      </c>
      <c r="AM1" s="7"/>
      <c r="AN1" s="7"/>
    </row>
    <row r="2" spans="1:40" x14ac:dyDescent="0.35">
      <c r="A2" s="1">
        <v>5422</v>
      </c>
      <c r="B2" s="7">
        <v>44287</v>
      </c>
      <c r="C2" s="1" t="s">
        <v>105</v>
      </c>
      <c r="D2" s="1" t="s">
        <v>106</v>
      </c>
      <c r="E2" s="1">
        <v>5000</v>
      </c>
      <c r="F2" s="1">
        <v>6000</v>
      </c>
      <c r="G2" s="1">
        <f>F2*2.5/100</f>
        <v>150</v>
      </c>
      <c r="H2" s="1">
        <f>F2*2.5/100</f>
        <v>150</v>
      </c>
      <c r="X2" s="1"/>
      <c r="Z2" s="24">
        <f>SUM(E2:Y2)</f>
        <v>11300</v>
      </c>
      <c r="AA2" s="1" t="s">
        <v>107</v>
      </c>
      <c r="AB2" s="1" t="s">
        <v>16</v>
      </c>
      <c r="AC2" s="1" t="s">
        <v>21</v>
      </c>
      <c r="AD2" s="1" t="s">
        <v>108</v>
      </c>
      <c r="AM2" s="7"/>
      <c r="AN2" s="7"/>
    </row>
    <row r="3" spans="1:40" x14ac:dyDescent="0.35">
      <c r="A3" s="1">
        <v>5428</v>
      </c>
      <c r="B3" s="7">
        <v>44287</v>
      </c>
      <c r="C3" s="1" t="s">
        <v>109</v>
      </c>
      <c r="D3" s="1" t="s">
        <v>106</v>
      </c>
      <c r="E3" s="1">
        <v>5000</v>
      </c>
      <c r="I3" s="1">
        <v>65300</v>
      </c>
      <c r="J3" s="1">
        <f>I3*5/100</f>
        <v>3265</v>
      </c>
      <c r="X3" s="1"/>
      <c r="Z3" s="24">
        <f>SUM(E3:Y3)</f>
        <v>73565</v>
      </c>
      <c r="AA3" s="1" t="s">
        <v>107</v>
      </c>
      <c r="AB3" s="1" t="s">
        <v>16</v>
      </c>
      <c r="AC3" s="1" t="s">
        <v>21</v>
      </c>
      <c r="AD3" s="1" t="s">
        <v>110</v>
      </c>
      <c r="AM3" s="7"/>
      <c r="AN3" s="7"/>
    </row>
    <row r="4" spans="1:40" x14ac:dyDescent="0.35">
      <c r="A4" s="1">
        <v>5422</v>
      </c>
      <c r="B4" s="7">
        <v>44287</v>
      </c>
      <c r="C4" s="1" t="s">
        <v>105</v>
      </c>
      <c r="D4" s="1" t="s">
        <v>106</v>
      </c>
      <c r="E4" s="1">
        <v>5000</v>
      </c>
      <c r="F4" s="1">
        <v>6000</v>
      </c>
      <c r="G4" s="1">
        <f>F4*2.5/100</f>
        <v>150</v>
      </c>
      <c r="H4" s="1">
        <f>F4*2.5/100</f>
        <v>150</v>
      </c>
      <c r="X4" s="1"/>
      <c r="Z4" s="24">
        <f>SUM(E4:Y4)</f>
        <v>11300</v>
      </c>
      <c r="AA4" s="1" t="s">
        <v>107</v>
      </c>
      <c r="AB4" s="1" t="s">
        <v>16</v>
      </c>
      <c r="AC4" s="1" t="s">
        <v>21</v>
      </c>
      <c r="AD4" s="1" t="s">
        <v>111</v>
      </c>
    </row>
    <row r="5" spans="1:40" x14ac:dyDescent="0.35">
      <c r="A5" s="1">
        <v>5428</v>
      </c>
      <c r="B5" s="7">
        <v>44287</v>
      </c>
      <c r="C5" s="1" t="s">
        <v>109</v>
      </c>
      <c r="D5" s="1" t="s">
        <v>106</v>
      </c>
      <c r="E5" s="1">
        <v>5000</v>
      </c>
      <c r="I5" s="1">
        <v>65300</v>
      </c>
      <c r="J5" s="1">
        <f>I5*5/100</f>
        <v>3265</v>
      </c>
      <c r="X5" s="1"/>
      <c r="Z5" s="24">
        <f>SUM(E5:Y5)</f>
        <v>73565</v>
      </c>
      <c r="AA5" s="1" t="s">
        <v>107</v>
      </c>
      <c r="AB5" s="1" t="s">
        <v>16</v>
      </c>
      <c r="AC5" s="1" t="s">
        <v>21</v>
      </c>
      <c r="AD5" s="1" t="s">
        <v>112</v>
      </c>
    </row>
    <row r="6" spans="1:40" x14ac:dyDescent="0.35">
      <c r="B6" s="7"/>
      <c r="D6" s="7"/>
      <c r="E6" s="2"/>
      <c r="N6" s="6"/>
      <c r="W6" s="6"/>
    </row>
    <row r="7" spans="1:40" x14ac:dyDescent="0.35">
      <c r="B7" s="7"/>
      <c r="D7" s="7"/>
      <c r="E7" s="2"/>
      <c r="N7" s="6"/>
      <c r="W7" s="6"/>
    </row>
    <row r="8" spans="1:40" x14ac:dyDescent="0.35">
      <c r="B8" s="7"/>
      <c r="D8" s="7"/>
      <c r="E8" s="2"/>
      <c r="N8" s="6"/>
      <c r="W8" s="6"/>
    </row>
    <row r="9" spans="1:40" x14ac:dyDescent="0.35">
      <c r="B9" s="7"/>
      <c r="D9" s="7"/>
      <c r="E9" s="2"/>
      <c r="N9" s="6"/>
      <c r="W9" s="6"/>
    </row>
    <row r="10" spans="1:40" x14ac:dyDescent="0.35">
      <c r="B10" s="7"/>
      <c r="D10" s="7"/>
      <c r="E10" s="2"/>
      <c r="N10" s="6"/>
      <c r="W10" s="6"/>
    </row>
    <row r="11" spans="1:40" x14ac:dyDescent="0.35">
      <c r="B11" s="7"/>
      <c r="D11" s="7"/>
      <c r="E11" s="2"/>
      <c r="N11" s="6"/>
      <c r="W11" s="6"/>
    </row>
    <row r="12" spans="1:40" x14ac:dyDescent="0.35">
      <c r="B12" s="7"/>
      <c r="D12" s="7"/>
      <c r="E12" s="2"/>
      <c r="N12" s="6"/>
      <c r="W12" s="6"/>
    </row>
    <row r="13" spans="1:40" x14ac:dyDescent="0.35">
      <c r="E13" s="2"/>
    </row>
    <row r="14" spans="1:40" s="14" customFormat="1" ht="14" customHeight="1" x14ac:dyDescent="0.35">
      <c r="D14" s="15"/>
      <c r="E14" s="16"/>
      <c r="X14" s="17"/>
    </row>
    <row r="15" spans="1:40" s="14" customFormat="1" x14ac:dyDescent="0.35">
      <c r="D15" s="15"/>
      <c r="E15" s="16"/>
      <c r="F15" s="18"/>
      <c r="G15" s="18"/>
      <c r="H15" s="18"/>
      <c r="I15" s="19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0"/>
      <c r="V15" s="20"/>
      <c r="X15" s="17"/>
    </row>
    <row r="16" spans="1:40" s="14" customFormat="1" x14ac:dyDescent="0.3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5:5" x14ac:dyDescent="0.35">
      <c r="E17" s="2"/>
    </row>
    <row r="18" spans="5:5" x14ac:dyDescent="0.35">
      <c r="E18" s="2"/>
    </row>
    <row r="19" spans="5:5" x14ac:dyDescent="0.35">
      <c r="E19" s="2"/>
    </row>
    <row r="20" spans="5:5" x14ac:dyDescent="0.35">
      <c r="E20" s="2"/>
    </row>
    <row r="21" spans="5:5" x14ac:dyDescent="0.35">
      <c r="E21" s="2"/>
    </row>
    <row r="22" spans="5:5" x14ac:dyDescent="0.35">
      <c r="E22" s="2"/>
    </row>
    <row r="23" spans="5:5" x14ac:dyDescent="0.35">
      <c r="E23" s="2"/>
    </row>
    <row r="24" spans="5:5" x14ac:dyDescent="0.35">
      <c r="E24" s="2"/>
    </row>
    <row r="25" spans="5:5" x14ac:dyDescent="0.35">
      <c r="E25" s="2"/>
    </row>
    <row r="26" spans="5:5" x14ac:dyDescent="0.35">
      <c r="E26" s="2"/>
    </row>
    <row r="27" spans="5:5" x14ac:dyDescent="0.35">
      <c r="E27" s="2"/>
    </row>
    <row r="28" spans="5:5" x14ac:dyDescent="0.35">
      <c r="E28" s="2"/>
    </row>
    <row r="29" spans="5:5" x14ac:dyDescent="0.35">
      <c r="E29" s="2"/>
    </row>
    <row r="30" spans="5:5" x14ac:dyDescent="0.35">
      <c r="E30" s="2"/>
    </row>
    <row r="31" spans="5:5" x14ac:dyDescent="0.35">
      <c r="E31" s="2"/>
    </row>
    <row r="32" spans="5:5" x14ac:dyDescent="0.35">
      <c r="E32" s="2"/>
    </row>
    <row r="33" spans="5:5" x14ac:dyDescent="0.35">
      <c r="E33" s="2"/>
    </row>
    <row r="34" spans="5:5" x14ac:dyDescent="0.35">
      <c r="E34" s="2"/>
    </row>
    <row r="35" spans="5:5" x14ac:dyDescent="0.35">
      <c r="E35" s="2"/>
    </row>
    <row r="36" spans="5:5" x14ac:dyDescent="0.35">
      <c r="E36" s="2"/>
    </row>
    <row r="37" spans="5:5" x14ac:dyDescent="0.35">
      <c r="E37" s="2"/>
    </row>
    <row r="38" spans="5:5" x14ac:dyDescent="0.35">
      <c r="E38" s="2"/>
    </row>
    <row r="39" spans="5:5" x14ac:dyDescent="0.35">
      <c r="E39" s="2"/>
    </row>
    <row r="40" spans="5:5" x14ac:dyDescent="0.35">
      <c r="E40" s="2"/>
    </row>
    <row r="41" spans="5:5" x14ac:dyDescent="0.35">
      <c r="E41" s="2"/>
    </row>
    <row r="42" spans="5:5" x14ac:dyDescent="0.35">
      <c r="E42" s="2"/>
    </row>
    <row r="43" spans="5:5" x14ac:dyDescent="0.35">
      <c r="E43" s="2"/>
    </row>
    <row r="44" spans="5:5" x14ac:dyDescent="0.35">
      <c r="E44" s="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 Purchase</vt:lpstr>
      <vt:lpstr>Acc Purchase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Kapil</cp:lastModifiedBy>
  <dcterms:created xsi:type="dcterms:W3CDTF">2017-12-04T06:06:27Z</dcterms:created>
  <dcterms:modified xsi:type="dcterms:W3CDTF">2022-08-22T07:37:04Z</dcterms:modified>
</cp:coreProperties>
</file>